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Můj disk\Prodej\_Firemni darky_\"/>
    </mc:Choice>
  </mc:AlternateContent>
  <xr:revisionPtr revIDLastSave="0" documentId="13_ncr:1_{BBCBC802-8670-44B6-91D3-20F2216E6D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ulář" sheetId="1" r:id="rId1"/>
    <sheet name="parametry" sheetId="2" state="hidden" r:id="rId2"/>
  </sheets>
  <definedNames>
    <definedName name="_xlnm.Print_Area" localSheetId="0">formulář!$A$1:$J$23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9" i="1" l="1"/>
  <c r="H7" i="1" l="1"/>
  <c r="H6" i="1"/>
  <c r="G12" i="1"/>
  <c r="G14" i="1" l="1"/>
  <c r="F1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<sst xmlns="http://schemas.openxmlformats.org/spreadsheetml/2006/main" count="131" uniqueCount="127">
  <si>
    <t>Vzorek před tiskem</t>
  </si>
  <si>
    <t>ne</t>
  </si>
  <si>
    <t>Česká pošta (balík) - nedoporučujeme</t>
  </si>
  <si>
    <t>Nášivka</t>
  </si>
  <si>
    <t>bez nášivky</t>
  </si>
  <si>
    <t>Do ČR</t>
  </si>
  <si>
    <t>Kontaktní a fakturační údaje objednatele</t>
  </si>
  <si>
    <t>-- vyberte --</t>
  </si>
  <si>
    <t>fotka mailem - doporučeno</t>
  </si>
  <si>
    <t>mimořádná zásilka express</t>
  </si>
  <si>
    <t>standardní balík každých cca 6-8 týdnů</t>
  </si>
  <si>
    <t>Zásilkovna (výdejní místo) - doporučeno</t>
  </si>
  <si>
    <t>Dodání po ČR</t>
  </si>
  <si>
    <t>dle ceníku dopravce</t>
  </si>
  <si>
    <t>Příplatky</t>
  </si>
  <si>
    <t>Zásilkovna (na udanou adresu) - doporučeno</t>
  </si>
  <si>
    <t xml:space="preserve">  Váš dodavatel firemních dárků 
  z nejkvalitnějšího hedvábí</t>
  </si>
  <si>
    <t>Parametry zadávané do výroby</t>
  </si>
  <si>
    <r>
      <t xml:space="preserve">Číslo zakázky </t>
    </r>
    <r>
      <rPr>
        <sz val="8"/>
        <color theme="1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</si>
  <si>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Výše zálohy DPH 21% </t>
    </r>
    <r>
      <rPr>
        <b/>
        <sz val="8"/>
        <color theme="1"/>
        <rFont val="Calibri"/>
        <family val="2"/>
        <charset val="238"/>
        <scheme val="minor"/>
      </rPr>
      <t>(potvrdí dodavatel)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</si>
  <si>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Cena bez DPH 21% </t>
    </r>
    <r>
      <rPr>
        <b/>
        <sz val="8"/>
        <color theme="1"/>
        <rFont val="Calibri"/>
        <family val="2"/>
        <charset val="238"/>
        <scheme val="minor"/>
      </rPr>
      <t>(potvrdí dodavatel)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</si>
  <si>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osobně v Brně a čas určuje dodavatel</t>
  </si>
  <si>
    <t>Nákupní cena</t>
  </si>
  <si>
    <t>Zisk</t>
  </si>
  <si>
    <t>* Objednatel vyplní pouze bílá pole a ODEŠLE na obchod@hedvabimetraz.cz</t>
  </si>
  <si>
    <t xml:space="preserve">Vyplněné ODEŠLETE na obchod@hedvabimetraz.cz. </t>
  </si>
  <si>
    <t>satén z pravého morušového hedvábí kvalita 6A</t>
  </si>
  <si>
    <t>volně položené v balíku</t>
  </si>
  <si>
    <t>Počet</t>
  </si>
  <si>
    <t xml:space="preserve">Druh hedvábné tkaniny: </t>
  </si>
  <si>
    <t xml:space="preserve">Typ gumičky: </t>
  </si>
  <si>
    <t xml:space="preserve">Způsob balení: </t>
  </si>
  <si>
    <t xml:space="preserve">Počet (násobky 50ks): </t>
  </si>
  <si>
    <t xml:space="preserve">Způsob dodání do ČR: </t>
  </si>
  <si>
    <t xml:space="preserve">Způsob dodání po ČR: </t>
  </si>
  <si>
    <t xml:space="preserve">Jméno kontaktní osoby: </t>
  </si>
  <si>
    <t xml:space="preserve">Telefon: </t>
  </si>
  <si>
    <t xml:space="preserve">Email: </t>
  </si>
  <si>
    <t xml:space="preserve">Ulice: </t>
  </si>
  <si>
    <t xml:space="preserve">Číslo popisné: </t>
  </si>
  <si>
    <t xml:space="preserve">Město: </t>
  </si>
  <si>
    <t xml:space="preserve">PSČ: </t>
  </si>
  <si>
    <t xml:space="preserve">IČO: </t>
  </si>
  <si>
    <t xml:space="preserve">DIČ: </t>
  </si>
  <si>
    <t xml:space="preserve">Nášivka: </t>
  </si>
  <si>
    <t>Barva</t>
  </si>
  <si>
    <t>01-červená</t>
  </si>
  <si>
    <t>02-azurová</t>
  </si>
  <si>
    <t>03-černá</t>
  </si>
  <si>
    <t>04-krémová</t>
  </si>
  <si>
    <t>05-oranžová</t>
  </si>
  <si>
    <t xml:space="preserve">06-pomněnka </t>
  </si>
  <si>
    <t>08-neapolská žlutá</t>
  </si>
  <si>
    <t>09-světlá švestka</t>
  </si>
  <si>
    <t>10-citronová</t>
  </si>
  <si>
    <t>11-královská modrá</t>
  </si>
  <si>
    <t>12-světlý mentool</t>
  </si>
  <si>
    <t>14-světle růžová</t>
  </si>
  <si>
    <t>15-béžová</t>
  </si>
  <si>
    <t>16-lilek</t>
  </si>
  <si>
    <t>17-světle modrá</t>
  </si>
  <si>
    <t>18-ohnivá</t>
  </si>
  <si>
    <t>19-světlá khaki</t>
  </si>
  <si>
    <t>20-růžová mušle</t>
  </si>
  <si>
    <t>21-zelená tráva</t>
  </si>
  <si>
    <t>22-fialovohnědá</t>
  </si>
  <si>
    <t>25-koňak</t>
  </si>
  <si>
    <t>26-ecru</t>
  </si>
  <si>
    <t>27-stříbrná</t>
  </si>
  <si>
    <t>28-levandulová</t>
  </si>
  <si>
    <t>29-champagne</t>
  </si>
  <si>
    <t>30-karmín</t>
  </si>
  <si>
    <t>31-meruňka</t>
  </si>
  <si>
    <t xml:space="preserve">32-korálová </t>
  </si>
  <si>
    <t>33-limetková</t>
  </si>
  <si>
    <t>34-ametyst</t>
  </si>
  <si>
    <t>35-žlutá</t>
  </si>
  <si>
    <t>36-jadeitová</t>
  </si>
  <si>
    <t>38-Barbie růžová</t>
  </si>
  <si>
    <t>40-bílá</t>
  </si>
  <si>
    <t>41-čokoládová</t>
  </si>
  <si>
    <t>42-měděná</t>
  </si>
  <si>
    <t>45-lososová</t>
  </si>
  <si>
    <t>46-hrášková</t>
  </si>
  <si>
    <t>47-světle růžová</t>
  </si>
  <si>
    <t>48-ledově modrá</t>
  </si>
  <si>
    <t>49-pastelová zlatá</t>
  </si>
  <si>
    <t>51-fuchsiová</t>
  </si>
  <si>
    <t>52-lahvově zelená</t>
  </si>
  <si>
    <t>53-fialová magická (Lady Gaga)</t>
  </si>
  <si>
    <t>54-petrolej</t>
  </si>
  <si>
    <t>57-červená rtěnka</t>
  </si>
  <si>
    <t>58-antracit</t>
  </si>
  <si>
    <t>59-taupe</t>
  </si>
  <si>
    <t>60-ivory</t>
  </si>
  <si>
    <t>61-smaragdová</t>
  </si>
  <si>
    <t>62-lila</t>
  </si>
  <si>
    <t>63-stříbrnobéžová</t>
  </si>
  <si>
    <t>64-světle žlutá</t>
  </si>
  <si>
    <t>65-mauve</t>
  </si>
  <si>
    <t>66-ocelová</t>
  </si>
  <si>
    <t>67-tmavě vínová</t>
  </si>
  <si>
    <t>68-oceánově modrá</t>
  </si>
  <si>
    <t>69-fialovorůžová</t>
  </si>
  <si>
    <t>70-jantar/hořčice</t>
  </si>
  <si>
    <t>73-noční obloha</t>
  </si>
  <si>
    <t>74-cihlová</t>
  </si>
  <si>
    <t>75-džínově modrá</t>
  </si>
  <si>
    <t>76-šedozelená</t>
  </si>
  <si>
    <t>77-švestková</t>
  </si>
  <si>
    <t>80-malinová</t>
  </si>
  <si>
    <t>82-akvamarin</t>
  </si>
  <si>
    <t>83-starorůžová</t>
  </si>
  <si>
    <t>84-modrošedá</t>
  </si>
  <si>
    <t>85-olivová</t>
  </si>
  <si>
    <t xml:space="preserve">86-aperol </t>
  </si>
  <si>
    <t>87-pudrově růžová/tělová</t>
  </si>
  <si>
    <t>90-tmavý mentol</t>
  </si>
  <si>
    <r>
      <t xml:space="preserve">Barva:
</t>
    </r>
    <r>
      <rPr>
        <sz val="9"/>
        <color theme="1"/>
        <rFont val="Calibri"/>
        <family val="2"/>
        <charset val="238"/>
        <scheme val="minor"/>
      </rPr>
      <t>(barevnice je k dispozici na přání)</t>
    </r>
    <r>
      <rPr>
        <sz val="11"/>
        <color theme="1"/>
        <rFont val="Calibri"/>
        <family val="2"/>
        <scheme val="minor"/>
      </rPr>
      <t xml:space="preserve"> </t>
    </r>
  </si>
  <si>
    <t>Cena nášivek</t>
  </si>
  <si>
    <t>(odpovídá č. faktury)</t>
  </si>
  <si>
    <t>Firma:</t>
  </si>
  <si>
    <r>
      <rPr>
        <b/>
        <sz val="11"/>
        <color theme="1"/>
        <rFont val="Calibri"/>
        <family val="2"/>
        <scheme val="minor"/>
      </rPr>
      <t xml:space="preserve">
DALŠÍ PRŮBĚH SPOLUPRÁCE:
</t>
    </r>
    <r>
      <rPr>
        <sz val="11"/>
        <color theme="1"/>
        <rFont val="Calibri"/>
        <family val="2"/>
        <scheme val="minor"/>
      </rPr>
      <t xml:space="preserve">1. Vaši poptávku překontrolujeme a doplníme potřebné údaje. Poté odešleme k odsouhlasení.
2. Po odsouhlasení z Vaší strany obdržíte fakturu na zálohu. 
3. Po uhrazení zálohy a případně dodání podkladů pro tisk nášivky zahájíme výrobu. U prověřených stálých zákazníků můžeme snížit zálohu.
</t>
    </r>
    <r>
      <rPr>
        <b/>
        <sz val="11"/>
        <color theme="1"/>
        <rFont val="Calibri"/>
        <family val="2"/>
        <charset val="238"/>
        <scheme val="minor"/>
      </rPr>
      <t xml:space="preserve">Zakázky (zaplacené i nezaplacené) nevyzvednuté do 1 měsíce od výzvy </t>
    </r>
    <r>
      <rPr>
        <sz val="11"/>
        <color theme="1"/>
        <rFont val="Calibri"/>
        <family val="2"/>
        <scheme val="minor"/>
      </rPr>
      <t xml:space="preserve">zaslané zákazníkovi se výrobky stávají majetkem Prodej hedvábí s.r.o. a naložíme s nimi podle našeho uvážení. 
</t>
    </r>
  </si>
  <si>
    <r>
      <t xml:space="preserve">dodáte vlastní </t>
    </r>
    <r>
      <rPr>
        <sz val="9"/>
        <color rgb="FF217889"/>
        <rFont val="Calibri"/>
        <family val="2"/>
        <charset val="238"/>
        <scheme val="minor"/>
      </rPr>
      <t>grafiku nebo text k tisku</t>
    </r>
  </si>
  <si>
    <t>dodáte vlastní grafiku nebo text k tisku</t>
  </si>
  <si>
    <t>Cena masky</t>
  </si>
  <si>
    <t>klasická tenká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</si>
</sst>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"/>
    <numFmt numFmtId="165" formatCode="#,##0.00\ &quot;Kč&quot;&quot; za výrobu + příplatky: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6"/>
      <color rgb="FF217889"/>
      <name val="Calibri"/>
      <family val="2"/>
      <charset val="238"/>
      <scheme val="minor"/>
    </font>
    <font>
      <b/>
      <sz val="14"/>
      <color rgb="FF217889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217889"/>
      <name val="Calibri"/>
      <family val="2"/>
      <scheme val="minor"/>
    </font>
    <font>
      <b/>
      <sz val="11"/>
      <color rgb="FF217889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217889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scheme val="minor"/>
    </font>
    <font>
      <sz val="9"/>
      <color rgb="FF21788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BE6E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44" fontId="2" fillId="2" borderId="0" xfId="1" applyFont="1" applyFill="1"/>
    <xf numFmtId="44" fontId="6" fillId="2" borderId="1" xfId="1" applyFont="1" applyFill="1" applyBorder="1"/>
    <xf numFmtId="165" fontId="2" fillId="0" borderId="1" xfId="1" applyNumberFormat="1" applyFont="1" applyFill="1" applyBorder="1"/>
    <xf numFmtId="9" fontId="2" fillId="2" borderId="0" xfId="2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164" fontId="10" fillId="3" borderId="0" xfId="0" applyNumberFormat="1" applyFont="1" applyFill="1"/>
    <xf numFmtId="0" fontId="11" fillId="2" borderId="0" xfId="0" applyFont="1" applyFill="1"/>
    <xf numFmtId="0" fontId="10" fillId="2" borderId="0" xfId="0" applyFont="1" applyFill="1"/>
    <xf numFmtId="0" fontId="10" fillId="2" borderId="0" xfId="0" quotePrefix="1" applyFont="1" applyFill="1"/>
    <xf numFmtId="0" fontId="12" fillId="2" borderId="0" xfId="0" applyFont="1" applyFill="1"/>
    <xf numFmtId="0" fontId="16" fillId="2" borderId="0" xfId="0" applyFont="1" applyFill="1"/>
    <xf numFmtId="44" fontId="9" fillId="2" borderId="0" xfId="1" applyFont="1" applyFill="1"/>
    <xf numFmtId="44" fontId="9" fillId="2" borderId="0" xfId="0" applyNumberFormat="1" applyFont="1" applyFill="1"/>
    <xf numFmtId="0" fontId="19" fillId="2" borderId="0" xfId="0" applyFont="1" applyFill="1" applyAlignment="1">
      <alignment vertical="top" wrapText="1"/>
    </xf>
    <xf numFmtId="44" fontId="3" fillId="2" borderId="0" xfId="1" applyFont="1" applyFill="1" applyAlignment="1">
      <alignment horizontal="right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 vertical="center"/>
    </xf>
    <xf numFmtId="44" fontId="10" fillId="2" borderId="0" xfId="1" applyFont="1" applyFill="1"/>
    <xf numFmtId="0" fontId="13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/>
    </xf>
    <xf numFmtId="0" fontId="18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217889"/>
      <color rgb="FFBBE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2572828</xdr:colOff>
      <xdr:row>0</xdr:row>
      <xdr:rowOff>162277</xdr:rowOff>
    </xdr:from>
    <xdr:to>
      <xdr:col>6</xdr:col>
      <xdr:colOff>840931</xdr:colOff>
      <xdr:row>2</xdr:row>
      <xdr:rowOff>169333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B86B0AF-1ACF-9C51-935C-CA50A51A7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1495" y="162277"/>
          <a:ext cx="1534825" cy="169333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tabSelected="1" topLeftCell="A3" zoomScale="108" workbookViewId="0">
      <selection activeCell="L10" sqref="L10"/>
    </sheetView>
  </sheetViews>
  <sheetFormatPr defaultRowHeight="14.4" x14ac:dyDescent="0.3"/>
  <cols>
    <col min="1" max="1" width="5.33203125" style="1" customWidth="1"/>
    <col min="2" max="2" width="22.6640625" style="1" customWidth="1"/>
    <col min="3" max="3" width="18.21875" style="1" customWidth="1"/>
    <col min="4" max="4" width="2.33203125" style="1" customWidth="1"/>
    <col min="5" max="5" width="30.44140625" style="1" customWidth="1"/>
    <col min="6" max="6" width="47.6640625" style="1" customWidth="1"/>
    <col min="7" max="7" width="12.33203125" style="1" customWidth="1"/>
    <col min="8" max="8" width="2.77734375" style="1" customWidth="1"/>
    <col min="9" max="9" width="3.109375" style="1" customWidth="1"/>
    <col min="10" max="10" width="3.5546875" style="1" customWidth="1"/>
    <col min="11" max="16384" width="8.88671875" style="1"/>
  </cols>
  <sheetData>
    <row r="2" spans="2:10" ht="118.2" customHeight="1" x14ac:dyDescent="0.3">
      <c r="B2" s="1" t="e" vm="1">
        <v>#VALUE!</v>
      </c>
      <c r="C2" s="30" t="s">
        <v>16</v>
      </c>
      <c r="D2" s="30"/>
      <c r="E2" s="30"/>
      <c r="F2" s="30"/>
      <c r="G2" s="30"/>
    </row>
    <row r="4" spans="2:10" x14ac:dyDescent="0.3">
      <c r="B4" s="17" t="s">
        <v>24</v>
      </c>
    </row>
    <row r="5" spans="2:10" s="3" customFormat="1" ht="23.4" customHeight="1" x14ac:dyDescent="0.3">
      <c r="B5" s="31" t="s">
        <v>6</v>
      </c>
      <c r="C5" s="31"/>
      <c r="D5" s="31"/>
      <c r="E5" s="31" t="s">
        <v>17</v>
      </c>
      <c r="F5" s="31"/>
      <c r="G5" s="11" t="s">
        <v>14</v>
      </c>
    </row>
    <row r="6" spans="2:10" ht="20.399999999999999" customHeight="1" x14ac:dyDescent="0.3">
      <c r="B6" s="4" t="s">
        <v>35</v>
      </c>
      <c r="C6"/>
      <c r="E6" s="24" t="s">
        <v>29</v>
      </c>
      <c r="F6" s="25" t="s">
        <v>26</v>
      </c>
      <c r="G6" s="22"/>
      <c r="H6" s="12">
        <f>IF(F6=parametry!G2,0,1)</f>
        <v>1</v>
      </c>
    </row>
    <row r="7" spans="2:10" ht="20.399999999999999" customHeight="1" x14ac:dyDescent="0.3">
      <c r="B7" s="4" t="s">
        <v>36</v>
      </c>
      <c r="C7"/>
      <c r="E7" s="24" t="s">
        <v>30</v>
      </c>
      <c r="F7" s="25" t="s">
        <v>126</v>
      </c>
      <c r="G7" s="22"/>
      <c r="H7" s="12">
        <f>IF(F7=parametry!F2,0,1)</f>
        <v>1</v>
      </c>
    </row>
    <row r="8" spans="2:10" ht="30.6" customHeight="1" x14ac:dyDescent="0.3">
      <c r="B8" s="23" t="s">
        <v>37</v>
      </c>
      <c r="C8"/>
      <c r="E8" s="24" t="s">
        <v>118</v>
      </c>
      <c r="F8" s="27" t="s">
        <v>7</v>
      </c>
      <c r="G8" s="22"/>
      <c r="H8" s="12"/>
    </row>
    <row r="9" spans="2:10" ht="21" customHeight="1" x14ac:dyDescent="0.3">
      <c r="B9" s="4" t="s">
        <v>121</v>
      </c>
      <c r="C9"/>
      <c r="E9" s="24" t="s">
        <v>44</v>
      </c>
      <c r="F9" s="26" t="s">
        <v>124</v>
      </c>
      <c r="G9" s="22">
        <f>IF(F9=parametry!A4,IF(MOD(F11,500)&gt;0,parametry!A9*(INT(F11/500)+1),parametry!A9*INT(F11/500)))</f>
        <v>0</v>
      </c>
      <c r="H9" s="12"/>
    </row>
    <row r="10" spans="2:10" ht="21" customHeight="1" x14ac:dyDescent="0.3">
      <c r="B10" s="4" t="s">
        <v>38</v>
      </c>
      <c r="C10"/>
      <c r="E10" s="4" t="s">
        <v>31</v>
      </c>
      <c r="F10" s="25" t="s">
        <v>27</v>
      </c>
      <c r="G10" s="22">
        <v>0</v>
      </c>
      <c r="H10" s="12"/>
    </row>
    <row r="11" spans="2:10" ht="21" customHeight="1" x14ac:dyDescent="0.3">
      <c r="B11" s="4" t="s">
        <v>39</v>
      </c>
      <c r="C11"/>
      <c r="E11" s="4" t="s">
        <v>32</v>
      </c>
      <c r="F11" s="26">
        <v>0</v>
      </c>
      <c r="G11" s="22">
        <v>0</v>
      </c>
      <c r="H11" s="12"/>
    </row>
    <row r="12" spans="2:10" ht="21" customHeight="1" x14ac:dyDescent="0.3">
      <c r="B12" s="4" t="s">
        <v>40</v>
      </c>
      <c r="C12"/>
      <c r="E12" s="4" t="s">
        <v>33</v>
      </c>
      <c r="F12" s="26" t="s">
        <v>10</v>
      </c>
      <c r="G12" s="22">
        <f>IF(F12=parametry!E3,4000,)</f>
        <v>0</v>
      </c>
      <c r="H12" s="12"/>
    </row>
    <row r="13" spans="2:10" ht="19.8" customHeight="1" x14ac:dyDescent="0.3">
      <c r="B13" s="4" t="s">
        <v>41</v>
      </c>
      <c r="C13"/>
      <c r="E13" s="4" t="s">
        <v>34</v>
      </c>
      <c r="F13" s="26" t="s">
        <v>15</v>
      </c>
      <c r="G13" s="22" t="s">
        <v>13</v>
      </c>
      <c r="H13" s="12"/>
    </row>
    <row r="14" spans="2:10" ht="19.8" customHeight="1" thickBot="1" x14ac:dyDescent="0.35">
      <c r="B14" s="4" t="s">
        <v>42</v>
      </c>
      <c r="C14"/>
      <c r="E14" s="5" t="s">
        <v>20</v>
      </c>
      <c r="F14" s="9">
        <f>IF(F11&gt;0,F11*parametry!A21,)</f>
        <v>0</v>
      </c>
      <c r="G14" s="8">
        <f>SUM(G6:G13)</f>
        <v>0</v>
      </c>
    </row>
    <row r="15" spans="2:10" ht="19.8" customHeight="1" thickTop="1" x14ac:dyDescent="0.3">
      <c r="B15" s="4" t="s">
        <v>43</v>
      </c>
      <c r="C15"/>
      <c r="E15" s="6" t="s">
        <v>19</v>
      </c>
      <c r="F15" s="7">
        <f>IF(F14="",,(F14+G14)*G15)</f>
        <v>0</v>
      </c>
      <c r="G15" s="10">
        <v>0.75</v>
      </c>
      <c r="H15" s="33"/>
      <c r="I15" s="33"/>
      <c r="J15" s="33"/>
    </row>
    <row r="16" spans="2:10" ht="19.8" customHeight="1" x14ac:dyDescent="0.3">
      <c r="E16" s="4" t="s">
        <v>18</v>
      </c>
      <c r="F16" s="13" t="s">
        <v>120</v>
      </c>
      <c r="G16" s="2"/>
    </row>
    <row r="17" spans="2:10" ht="19.8" customHeight="1" x14ac:dyDescent="0.3"/>
    <row r="18" spans="2:10" ht="22.2" customHeight="1" x14ac:dyDescent="0.3">
      <c r="B18" s="35" t="s">
        <v>25</v>
      </c>
      <c r="C18" s="35"/>
      <c r="D18" s="35"/>
      <c r="E18" s="35"/>
      <c r="F18" s="35"/>
      <c r="G18" s="35"/>
      <c r="H18" s="21"/>
      <c r="I18" s="21"/>
      <c r="J18" s="21"/>
    </row>
    <row r="19" spans="2:10" ht="126.6" customHeight="1" x14ac:dyDescent="0.3">
      <c r="B19" s="32" t="s">
        <v>122</v>
      </c>
      <c r="C19" s="32"/>
      <c r="D19" s="32"/>
      <c r="E19" s="32"/>
      <c r="F19" s="32"/>
      <c r="G19" s="32"/>
    </row>
    <row r="20" spans="2:10" x14ac:dyDescent="0.3">
      <c r="B20" s="34"/>
      <c r="C20" s="34"/>
      <c r="D20" s="34"/>
      <c r="E20" s="34"/>
      <c r="F20" s="34"/>
      <c r="G20" s="34"/>
    </row>
    <row r="21" spans="2:10" ht="56.4" customHeight="1" x14ac:dyDescent="0.3">
      <c r="B21" s="32"/>
      <c r="C21" s="32"/>
      <c r="D21" s="32"/>
      <c r="E21" s="32"/>
      <c r="F21" s="32"/>
      <c r="G21" s="32"/>
    </row>
    <row r="22" spans="2:10" ht="42" customHeight="1" x14ac:dyDescent="0.3">
      <c r="B22" s="32"/>
      <c r="C22" s="32"/>
      <c r="D22" s="32"/>
      <c r="E22" s="32"/>
      <c r="F22" s="32"/>
      <c r="G22" s="32"/>
    </row>
    <row r="23" spans="2:10" ht="194.4" customHeight="1" x14ac:dyDescent="0.3">
      <c r="B23" s="32"/>
      <c r="C23" s="32"/>
      <c r="D23" s="32"/>
      <c r="E23" s="32"/>
      <c r="F23" s="32"/>
      <c r="G23" s="32"/>
    </row>
  </sheetData>
  <sheetProtection algorithmName="SHA-512" hashValue="zaDmUiFWeTxBreA2ATQWRcrZRoXkWjonXtckighMTKJC6MjkvyGp/Dz4MtOMjO0WeOdx+puywOTfmtvuMomNgQ==" saltValue="Lxrd3Y025k2/f+rAcAnuWg==" spinCount="100000" sheet="1" objects="1" scenarios="1"/>
  <protectedRanges>
    <protectedRange sqref="C6:C15" name="Fakturacni udaje"/>
    <protectedRange sqref="F8:F9 F11:F13 F16 G15" name="Vyroba"/>
  </protectedRanges>
  <mergeCells count="10">
    <mergeCell ref="C2:G2"/>
    <mergeCell ref="B5:D5"/>
    <mergeCell ref="B23:G23"/>
    <mergeCell ref="H15:J15"/>
    <mergeCell ref="E5:F5"/>
    <mergeCell ref="B19:G19"/>
    <mergeCell ref="B20:G20"/>
    <mergeCell ref="B21:G21"/>
    <mergeCell ref="B22:G22"/>
    <mergeCell ref="B18:G18"/>
  </mergeCells>
  <conditionalFormatting sqref="H15:J15">
    <cfRule type="cellIs" dxfId="1" priority="1" operator="equal">
      <formula>"daňově uznatelné jako dárek"</formula>
    </cfRule>
    <cfRule type="cellIs" dxfId="0" priority="2" operator="equal">
      <formula>"daňově NEuznatelné jako dárek"</formula>
    </cfRule>
  </conditionalFormatting>
  <pageMargins left="0" right="0" top="0" bottom="0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OrEqual" allowBlank="1" showInputMessage="1" showErrorMessage="1" xr:uid="{B3AA9B0A-68D4-425C-AD44-BE5A22904BC6}">
          <x14:formula1>
            <xm:f>parametry!$B$2:$B$18</xm:f>
          </x14:formula1>
          <xm:sqref>F11</xm:sqref>
        </x14:dataValidation>
        <x14:dataValidation type="list" allowBlank="1" showInputMessage="1" showErrorMessage="1" xr:uid="{6C24AC23-D1E2-4F32-A109-A21F5CB7C2FB}">
          <x14:formula1>
            <xm:f>parametry!$E$2:$E$5</xm:f>
          </x14:formula1>
          <xm:sqref>F12</xm:sqref>
        </x14:dataValidation>
        <x14:dataValidation type="list" allowBlank="1" showInputMessage="1" showErrorMessage="1" xr:uid="{9312DE09-A201-4F43-947C-1B1B9840245E}">
          <x14:formula1>
            <xm:f>parametry!$D$2:$D$8</xm:f>
          </x14:formula1>
          <xm:sqref>F13</xm:sqref>
        </x14:dataValidation>
        <x14:dataValidation type="list" allowBlank="1" showInputMessage="1" showErrorMessage="1" xr:uid="{D21873DA-69A5-461F-9034-DBCF75CAD4B1}">
          <x14:formula1>
            <xm:f>parametry!$A$3:$A$4</xm:f>
          </x14:formula1>
          <xm:sqref>F9</xm:sqref>
        </x14:dataValidation>
        <x14:dataValidation type="list" allowBlank="1" showInputMessage="1" showErrorMessage="1" xr:uid="{48A127AD-A597-4F5C-B078-818E8FD58FC3}">
          <x14:formula1>
            <xm:f>parametry!$F$2:$F$74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237C-BD87-44B9-AA89-1AAEDEB14A23}">
  <dimension ref="A1:G74"/>
  <sheetViews>
    <sheetView workbookViewId="0">
      <selection activeCell="D9" sqref="D9"/>
    </sheetView>
  </sheetViews>
  <sheetFormatPr defaultRowHeight="14.4" x14ac:dyDescent="0.3"/>
  <cols>
    <col min="1" max="1" width="44.44140625" style="15" bestFit="1" customWidth="1"/>
    <col min="2" max="2" width="13.33203125" style="15" bestFit="1" customWidth="1"/>
    <col min="3" max="3" width="28.44140625" style="15" bestFit="1" customWidth="1"/>
    <col min="4" max="4" width="38.33203125" style="15" customWidth="1"/>
    <col min="5" max="5" width="32.77734375" style="15" bestFit="1" customWidth="1"/>
    <col min="6" max="6" width="21.77734375" style="15" bestFit="1" customWidth="1"/>
    <col min="7" max="16384" width="8.88671875" style="15"/>
  </cols>
  <sheetData>
    <row r="1" spans="1:7" x14ac:dyDescent="0.3">
      <c r="A1" s="14" t="s">
        <v>3</v>
      </c>
      <c r="B1" s="14" t="s">
        <v>28</v>
      </c>
      <c r="C1" s="14" t="s">
        <v>0</v>
      </c>
      <c r="D1" s="14" t="s">
        <v>12</v>
      </c>
      <c r="E1" s="14" t="s">
        <v>5</v>
      </c>
      <c r="F1" s="14" t="s">
        <v>45</v>
      </c>
      <c r="G1" s="14"/>
    </row>
    <row r="2" spans="1:7" x14ac:dyDescent="0.3">
      <c r="A2" s="16" t="s">
        <v>7</v>
      </c>
      <c r="B2" s="15">
        <v>0</v>
      </c>
      <c r="C2" s="15" t="s">
        <v>8</v>
      </c>
      <c r="D2" s="15" t="s">
        <v>15</v>
      </c>
      <c r="E2" s="15" t="s">
        <v>10</v>
      </c>
      <c r="F2" s="16" t="s">
        <v>7</v>
      </c>
      <c r="G2" s="16"/>
    </row>
    <row r="3" spans="1:7" x14ac:dyDescent="0.3">
      <c r="A3" s="15" t="s">
        <v>4</v>
      </c>
      <c r="B3" s="15">
        <v>50</v>
      </c>
      <c r="C3" s="15" t="s">
        <v>1</v>
      </c>
      <c r="D3" s="15" t="s">
        <v>11</v>
      </c>
      <c r="E3" s="15" t="s">
        <v>9</v>
      </c>
      <c r="F3" s="15" t="s">
        <v>46</v>
      </c>
    </row>
    <row r="4" spans="1:7" x14ac:dyDescent="0.3">
      <c r="A4" s="15" t="s">
        <v>123</v>
      </c>
      <c r="B4" s="15">
        <v>100</v>
      </c>
      <c r="D4" s="15" t="s">
        <v>2</v>
      </c>
      <c r="F4" s="15" t="s">
        <v>47</v>
      </c>
    </row>
    <row r="5" spans="1:7" x14ac:dyDescent="0.3">
      <c r="B5" s="15">
        <v>150</v>
      </c>
      <c r="D5" s="15" t="s">
        <v>21</v>
      </c>
      <c r="F5" s="15" t="s">
        <v>48</v>
      </c>
    </row>
    <row r="6" spans="1:7" x14ac:dyDescent="0.3">
      <c r="B6" s="15">
        <v>200</v>
      </c>
      <c r="F6" s="15" t="s">
        <v>49</v>
      </c>
    </row>
    <row r="7" spans="1:7" x14ac:dyDescent="0.3">
      <c r="B7" s="15">
        <v>250</v>
      </c>
      <c r="F7" s="15" t="s">
        <v>50</v>
      </c>
    </row>
    <row r="8" spans="1:7" x14ac:dyDescent="0.3">
      <c r="A8" s="29" t="s">
        <v>119</v>
      </c>
      <c r="B8" s="15">
        <v>300</v>
      </c>
      <c r="F8" s="15" t="s">
        <v>51</v>
      </c>
    </row>
    <row r="9" spans="1:7" x14ac:dyDescent="0.3">
      <c r="A9" s="28">
        <v>1530</v>
      </c>
      <c r="B9" s="15">
        <v>350</v>
      </c>
      <c r="C9" s="12"/>
      <c r="D9" s="12"/>
      <c r="F9" s="15" t="s">
        <v>52</v>
      </c>
    </row>
    <row r="10" spans="1:7" x14ac:dyDescent="0.3">
      <c r="B10" s="15">
        <v>400</v>
      </c>
      <c r="C10" s="12"/>
      <c r="D10" s="12"/>
      <c r="F10" s="15" t="s">
        <v>53</v>
      </c>
    </row>
    <row r="11" spans="1:7" x14ac:dyDescent="0.3">
      <c r="B11" s="15">
        <v>450</v>
      </c>
      <c r="C11" s="12"/>
      <c r="D11" s="12"/>
      <c r="F11" s="15" t="s">
        <v>54</v>
      </c>
    </row>
    <row r="12" spans="1:7" x14ac:dyDescent="0.3">
      <c r="B12" s="15">
        <v>500</v>
      </c>
      <c r="C12" s="12"/>
      <c r="D12" s="12"/>
      <c r="F12" s="15" t="s">
        <v>55</v>
      </c>
    </row>
    <row r="13" spans="1:7" x14ac:dyDescent="0.3">
      <c r="B13" s="15">
        <v>550</v>
      </c>
      <c r="C13" s="12"/>
      <c r="D13" s="12"/>
      <c r="F13" s="15" t="s">
        <v>56</v>
      </c>
    </row>
    <row r="14" spans="1:7" x14ac:dyDescent="0.3">
      <c r="B14" s="15">
        <v>600</v>
      </c>
      <c r="C14" s="12"/>
      <c r="D14" s="12"/>
      <c r="F14" s="15" t="s">
        <v>57</v>
      </c>
    </row>
    <row r="15" spans="1:7" x14ac:dyDescent="0.3">
      <c r="B15" s="15">
        <v>650</v>
      </c>
      <c r="C15" s="12"/>
      <c r="D15" s="12"/>
      <c r="F15" s="15" t="s">
        <v>58</v>
      </c>
    </row>
    <row r="16" spans="1:7" x14ac:dyDescent="0.3">
      <c r="B16" s="15">
        <v>700</v>
      </c>
      <c r="C16" s="12"/>
      <c r="D16" s="12"/>
      <c r="F16" s="15" t="s">
        <v>59</v>
      </c>
    </row>
    <row r="17" spans="1:6" x14ac:dyDescent="0.3">
      <c r="B17" s="15">
        <v>750</v>
      </c>
      <c r="C17" s="12"/>
      <c r="D17" s="12"/>
      <c r="F17" s="15" t="s">
        <v>60</v>
      </c>
    </row>
    <row r="18" spans="1:6" x14ac:dyDescent="0.3">
      <c r="B18" s="15">
        <v>800</v>
      </c>
      <c r="C18" s="12"/>
      <c r="D18" s="12"/>
      <c r="F18" s="15" t="s">
        <v>61</v>
      </c>
    </row>
    <row r="19" spans="1:6" x14ac:dyDescent="0.3">
      <c r="C19" s="12"/>
      <c r="D19" s="12"/>
      <c r="F19" s="15" t="s">
        <v>62</v>
      </c>
    </row>
    <row r="20" spans="1:6" x14ac:dyDescent="0.3">
      <c r="A20" s="36" t="s">
        <v>125</v>
      </c>
      <c r="B20" s="36"/>
      <c r="C20" s="18" t="s">
        <v>22</v>
      </c>
      <c r="D20" s="18" t="s">
        <v>23</v>
      </c>
      <c r="F20" s="15" t="s">
        <v>63</v>
      </c>
    </row>
    <row r="21" spans="1:6" x14ac:dyDescent="0.3">
      <c r="A21" s="28">
        <v>273.95999999999998</v>
      </c>
      <c r="B21" s="19"/>
      <c r="C21" s="19"/>
      <c r="D21" s="20"/>
      <c r="F21" s="15" t="s">
        <v>64</v>
      </c>
    </row>
    <row r="22" spans="1:6" x14ac:dyDescent="0.3">
      <c r="B22" s="19"/>
      <c r="C22" s="19"/>
      <c r="D22" s="20"/>
      <c r="F22" s="15" t="s">
        <v>65</v>
      </c>
    </row>
    <row r="23" spans="1:6" x14ac:dyDescent="0.3">
      <c r="B23" s="19"/>
      <c r="C23" s="19"/>
      <c r="D23" s="20"/>
      <c r="F23" s="15" t="s">
        <v>66</v>
      </c>
    </row>
    <row r="24" spans="1:6" x14ac:dyDescent="0.3">
      <c r="B24" s="19"/>
      <c r="C24" s="19"/>
      <c r="D24" s="20"/>
      <c r="F24" s="15" t="s">
        <v>67</v>
      </c>
    </row>
    <row r="25" spans="1:6" x14ac:dyDescent="0.3">
      <c r="B25" s="19"/>
      <c r="C25" s="19"/>
      <c r="D25" s="20"/>
      <c r="F25" s="15" t="s">
        <v>68</v>
      </c>
    </row>
    <row r="26" spans="1:6" x14ac:dyDescent="0.3">
      <c r="B26" s="19"/>
      <c r="C26" s="19"/>
      <c r="D26" s="20"/>
      <c r="F26" s="15" t="s">
        <v>69</v>
      </c>
    </row>
    <row r="27" spans="1:6" x14ac:dyDescent="0.3">
      <c r="B27" s="19"/>
      <c r="C27" s="19"/>
      <c r="D27" s="20"/>
      <c r="F27" s="15" t="s">
        <v>70</v>
      </c>
    </row>
    <row r="28" spans="1:6" x14ac:dyDescent="0.3">
      <c r="B28" s="19"/>
      <c r="C28" s="19"/>
      <c r="D28" s="20"/>
      <c r="F28" s="15" t="s">
        <v>71</v>
      </c>
    </row>
    <row r="29" spans="1:6" x14ac:dyDescent="0.3">
      <c r="B29" s="19"/>
      <c r="C29" s="19"/>
      <c r="D29" s="20"/>
      <c r="F29" s="15" t="s">
        <v>72</v>
      </c>
    </row>
    <row r="30" spans="1:6" x14ac:dyDescent="0.3">
      <c r="B30" s="19"/>
      <c r="C30" s="12"/>
      <c r="D30" s="12"/>
      <c r="F30" s="15" t="s">
        <v>73</v>
      </c>
    </row>
    <row r="31" spans="1:6" x14ac:dyDescent="0.3">
      <c r="C31" s="12"/>
      <c r="D31" s="12"/>
      <c r="F31" s="15" t="s">
        <v>74</v>
      </c>
    </row>
    <row r="32" spans="1:6" x14ac:dyDescent="0.3">
      <c r="C32" s="12"/>
      <c r="D32" s="12"/>
      <c r="F32" s="15" t="s">
        <v>75</v>
      </c>
    </row>
    <row r="33" spans="3:6" x14ac:dyDescent="0.3">
      <c r="C33" s="12"/>
      <c r="D33" s="12"/>
      <c r="F33" s="15" t="s">
        <v>76</v>
      </c>
    </row>
    <row r="34" spans="3:6" x14ac:dyDescent="0.3">
      <c r="F34" s="15" t="s">
        <v>77</v>
      </c>
    </row>
    <row r="35" spans="3:6" x14ac:dyDescent="0.3">
      <c r="F35" s="15" t="s">
        <v>78</v>
      </c>
    </row>
    <row r="36" spans="3:6" x14ac:dyDescent="0.3">
      <c r="F36" s="15" t="s">
        <v>79</v>
      </c>
    </row>
    <row r="37" spans="3:6" x14ac:dyDescent="0.3">
      <c r="F37" s="15" t="s">
        <v>80</v>
      </c>
    </row>
    <row r="38" spans="3:6" x14ac:dyDescent="0.3">
      <c r="F38" s="15" t="s">
        <v>81</v>
      </c>
    </row>
    <row r="39" spans="3:6" x14ac:dyDescent="0.3">
      <c r="F39" s="15" t="s">
        <v>82</v>
      </c>
    </row>
    <row r="40" spans="3:6" x14ac:dyDescent="0.3">
      <c r="F40" s="15" t="s">
        <v>83</v>
      </c>
    </row>
    <row r="41" spans="3:6" x14ac:dyDescent="0.3">
      <c r="F41" s="15" t="s">
        <v>84</v>
      </c>
    </row>
    <row r="42" spans="3:6" x14ac:dyDescent="0.3">
      <c r="F42" s="15" t="s">
        <v>85</v>
      </c>
    </row>
    <row r="43" spans="3:6" x14ac:dyDescent="0.3">
      <c r="F43" s="15" t="s">
        <v>86</v>
      </c>
    </row>
    <row r="44" spans="3:6" x14ac:dyDescent="0.3">
      <c r="F44" s="15" t="s">
        <v>87</v>
      </c>
    </row>
    <row r="45" spans="3:6" x14ac:dyDescent="0.3">
      <c r="F45" s="15" t="s">
        <v>88</v>
      </c>
    </row>
    <row r="46" spans="3:6" x14ac:dyDescent="0.3">
      <c r="F46" s="15" t="s">
        <v>89</v>
      </c>
    </row>
    <row r="47" spans="3:6" x14ac:dyDescent="0.3">
      <c r="F47" s="15" t="s">
        <v>90</v>
      </c>
    </row>
    <row r="48" spans="3:6" x14ac:dyDescent="0.3">
      <c r="F48" s="15" t="s">
        <v>91</v>
      </c>
    </row>
    <row r="49" spans="6:6" x14ac:dyDescent="0.3">
      <c r="F49" s="15" t="s">
        <v>92</v>
      </c>
    </row>
    <row r="50" spans="6:6" x14ac:dyDescent="0.3">
      <c r="F50" s="15" t="s">
        <v>93</v>
      </c>
    </row>
    <row r="51" spans="6:6" x14ac:dyDescent="0.3">
      <c r="F51" s="15" t="s">
        <v>94</v>
      </c>
    </row>
    <row r="52" spans="6:6" x14ac:dyDescent="0.3">
      <c r="F52" s="15" t="s">
        <v>95</v>
      </c>
    </row>
    <row r="53" spans="6:6" x14ac:dyDescent="0.3">
      <c r="F53" s="15" t="s">
        <v>96</v>
      </c>
    </row>
    <row r="54" spans="6:6" x14ac:dyDescent="0.3">
      <c r="F54" s="15" t="s">
        <v>97</v>
      </c>
    </row>
    <row r="55" spans="6:6" x14ac:dyDescent="0.3">
      <c r="F55" s="15" t="s">
        <v>98</v>
      </c>
    </row>
    <row r="56" spans="6:6" x14ac:dyDescent="0.3">
      <c r="F56" s="15" t="s">
        <v>99</v>
      </c>
    </row>
    <row r="57" spans="6:6" x14ac:dyDescent="0.3">
      <c r="F57" s="15" t="s">
        <v>100</v>
      </c>
    </row>
    <row r="58" spans="6:6" x14ac:dyDescent="0.3">
      <c r="F58" s="15" t="s">
        <v>101</v>
      </c>
    </row>
    <row r="59" spans="6:6" x14ac:dyDescent="0.3">
      <c r="F59" s="15" t="s">
        <v>102</v>
      </c>
    </row>
    <row r="60" spans="6:6" x14ac:dyDescent="0.3">
      <c r="F60" s="15" t="s">
        <v>103</v>
      </c>
    </row>
    <row r="61" spans="6:6" x14ac:dyDescent="0.3">
      <c r="F61" s="15" t="s">
        <v>104</v>
      </c>
    </row>
    <row r="62" spans="6:6" x14ac:dyDescent="0.3">
      <c r="F62" s="15" t="s">
        <v>105</v>
      </c>
    </row>
    <row r="63" spans="6:6" x14ac:dyDescent="0.3">
      <c r="F63" s="15" t="s">
        <v>106</v>
      </c>
    </row>
    <row r="64" spans="6:6" x14ac:dyDescent="0.3">
      <c r="F64" s="15" t="s">
        <v>107</v>
      </c>
    </row>
    <row r="65" spans="6:6" x14ac:dyDescent="0.3">
      <c r="F65" s="15" t="s">
        <v>108</v>
      </c>
    </row>
    <row r="66" spans="6:6" x14ac:dyDescent="0.3">
      <c r="F66" s="15" t="s">
        <v>109</v>
      </c>
    </row>
    <row r="67" spans="6:6" x14ac:dyDescent="0.3">
      <c r="F67" s="15" t="s">
        <v>110</v>
      </c>
    </row>
    <row r="68" spans="6:6" x14ac:dyDescent="0.3">
      <c r="F68" s="15" t="s">
        <v>111</v>
      </c>
    </row>
    <row r="69" spans="6:6" x14ac:dyDescent="0.3">
      <c r="F69" s="15" t="s">
        <v>112</v>
      </c>
    </row>
    <row r="70" spans="6:6" x14ac:dyDescent="0.3">
      <c r="F70" s="15" t="s">
        <v>113</v>
      </c>
    </row>
    <row r="71" spans="6:6" x14ac:dyDescent="0.3">
      <c r="F71" s="15" t="s">
        <v>114</v>
      </c>
    </row>
    <row r="72" spans="6:6" x14ac:dyDescent="0.3">
      <c r="F72" s="15" t="s">
        <v>115</v>
      </c>
    </row>
    <row r="73" spans="6:6" x14ac:dyDescent="0.3">
      <c r="F73" s="15" t="s">
        <v>116</v>
      </c>
    </row>
    <row r="74" spans="6:6" x14ac:dyDescent="0.3">
      <c r="F74" s="15" t="s">
        <v>117</v>
      </c>
    </row>
  </sheetData>
  <sheetProtection algorithmName="SHA-512" hashValue="8fAWjFNWymQrnnoT2MTpABwxOy1c/uYfVBxmpIcmIAC/6OgYzHCMBG9oqBdYNqv9bXYsCUYpxWnOe7wDr7zCPw==" saltValue="xEqIcP2nCcn/n7B4nqfWRQ==" spinCount="100000" sheet="1" objects="1" scenarios="1"/>
  <mergeCells count="1">
    <mergeCell ref="A20:B20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formulář</vt:lpstr>
      <vt:lpstr>parametry</vt:lpstr>
      <vt:lpstr>formulář!Oblast_tisku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Korbel MS</dc:creator>
  <cp:lastModifiedBy>Jan Korbel MS</cp:lastModifiedBy>
  <cp:lastPrinted>2025-07-28T19:20:40Z</cp:lastPrinted>
  <dcterms:created xsi:type="dcterms:W3CDTF">2015-06-05T18:19:34Z</dcterms:created>
  <dcterms:modified xsi:type="dcterms:W3CDTF">2025-10-28T16:59:52Z</dcterms:modified>
</cp:coreProperties>
</file>